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 activeTab="1"/>
  </bookViews>
  <sheets>
    <sheet name="Zylinder" sheetId="1" r:id="rId1"/>
    <sheet name="Kubus" sheetId="4" r:id="rId2"/>
    <sheet name="Kugel" sheetId="5" r:id="rId3"/>
  </sheets>
  <definedNames>
    <definedName name="_A" localSheetId="1">Kubus!$P$2</definedName>
    <definedName name="_L">Zylinder!$P$2</definedName>
    <definedName name="_r">Zylinder!$P$3</definedName>
    <definedName name="_xlnm.Print_Area" localSheetId="1">Kubus!$C$6:$J$33</definedName>
    <definedName name="_xlnm.Print_Area" localSheetId="2">Kugel!$C$6:$J$33</definedName>
    <definedName name="_xlnm.Print_Area" localSheetId="0">Zylinder!$C$6:$J$33</definedName>
    <definedName name="Reserve">Kugel!$I$2</definedName>
  </definedNames>
  <calcPr calcId="125725" iterateDelta="1E-4"/>
</workbook>
</file>

<file path=xl/calcChain.xml><?xml version="1.0" encoding="utf-8"?>
<calcChain xmlns="http://schemas.openxmlformats.org/spreadsheetml/2006/main">
  <c r="G6" i="1"/>
  <c r="G6" i="4"/>
  <c r="G6" i="5"/>
  <c r="E6" i="1"/>
  <c r="E6" i="4"/>
  <c r="E7" i="5"/>
  <c r="E6"/>
  <c r="J33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10"/>
  <c r="J9"/>
  <c r="H3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0"/>
  <c r="H9"/>
  <c r="F33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0"/>
  <c r="F9"/>
  <c r="D33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0"/>
  <c r="D9"/>
  <c r="D3"/>
  <c r="I10"/>
  <c r="E9" i="1"/>
  <c r="P2" i="4"/>
  <c r="I33"/>
  <c r="G33"/>
  <c r="E33"/>
  <c r="C33"/>
  <c r="I32"/>
  <c r="G32"/>
  <c r="E32"/>
  <c r="C32"/>
  <c r="I31"/>
  <c r="G31"/>
  <c r="E31"/>
  <c r="C31"/>
  <c r="I30"/>
  <c r="G30"/>
  <c r="E30"/>
  <c r="C30"/>
  <c r="I29"/>
  <c r="G29"/>
  <c r="E29"/>
  <c r="C29"/>
  <c r="I28"/>
  <c r="G28"/>
  <c r="H28" s="1"/>
  <c r="E28"/>
  <c r="C28"/>
  <c r="I27"/>
  <c r="G27"/>
  <c r="E27"/>
  <c r="C27"/>
  <c r="I26"/>
  <c r="G26"/>
  <c r="H26" s="1"/>
  <c r="E26"/>
  <c r="C26"/>
  <c r="I25"/>
  <c r="G25"/>
  <c r="E25"/>
  <c r="C25"/>
  <c r="I24"/>
  <c r="G24"/>
  <c r="H24" s="1"/>
  <c r="E24"/>
  <c r="C24"/>
  <c r="I23"/>
  <c r="G23"/>
  <c r="E23"/>
  <c r="C23"/>
  <c r="I22"/>
  <c r="G22"/>
  <c r="H22" s="1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D18" s="1"/>
  <c r="I17"/>
  <c r="G17"/>
  <c r="E17"/>
  <c r="C17"/>
  <c r="I16"/>
  <c r="G16"/>
  <c r="H16" s="1"/>
  <c r="E16"/>
  <c r="C16"/>
  <c r="I15"/>
  <c r="G15"/>
  <c r="E15"/>
  <c r="C15"/>
  <c r="I14"/>
  <c r="G14"/>
  <c r="H14" s="1"/>
  <c r="E14"/>
  <c r="C14"/>
  <c r="I13"/>
  <c r="G13"/>
  <c r="E13"/>
  <c r="C13"/>
  <c r="D13" s="1"/>
  <c r="I12"/>
  <c r="G12"/>
  <c r="E12"/>
  <c r="C12"/>
  <c r="D12" s="1"/>
  <c r="I11"/>
  <c r="G11"/>
  <c r="E11"/>
  <c r="C11"/>
  <c r="D11" s="1"/>
  <c r="I10"/>
  <c r="G10"/>
  <c r="E10"/>
  <c r="C10"/>
  <c r="I9"/>
  <c r="G9"/>
  <c r="E9"/>
  <c r="C9"/>
  <c r="P3" i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9"/>
  <c r="P2"/>
  <c r="J33" s="1"/>
  <c r="D29"/>
  <c r="F22"/>
  <c r="D14"/>
  <c r="D19"/>
  <c r="J22"/>
  <c r="F26"/>
  <c r="H22"/>
  <c r="F33"/>
  <c r="D9"/>
  <c r="F30"/>
  <c r="H9"/>
  <c r="J28"/>
  <c r="H32"/>
  <c r="D10"/>
  <c r="D16"/>
  <c r="J18"/>
  <c r="J17"/>
  <c r="D11"/>
  <c r="J9"/>
  <c r="H18"/>
  <c r="H14"/>
  <c r="F24"/>
  <c r="F17"/>
  <c r="H23"/>
  <c r="J20"/>
  <c r="H27"/>
  <c r="J24"/>
  <c r="J25"/>
  <c r="H25"/>
  <c r="F21"/>
  <c r="F11"/>
  <c r="F20"/>
  <c r="D28"/>
  <c r="H26"/>
  <c r="H20"/>
  <c r="J21"/>
  <c r="H11"/>
  <c r="F19"/>
  <c r="J10"/>
  <c r="F25"/>
  <c r="F18"/>
  <c r="J29"/>
  <c r="H12"/>
  <c r="H19"/>
  <c r="J31"/>
  <c r="D23"/>
  <c r="F27"/>
  <c r="F29"/>
  <c r="D22"/>
  <c r="J18" i="4"/>
  <c r="H25"/>
  <c r="F32"/>
  <c r="J15"/>
  <c r="D9"/>
  <c r="J20"/>
  <c r="H27"/>
  <c r="F9"/>
  <c r="J17"/>
  <c r="D14"/>
  <c r="J10"/>
  <c r="C33" i="5"/>
  <c r="C25"/>
  <c r="C17"/>
  <c r="C9"/>
  <c r="E27"/>
  <c r="E19"/>
  <c r="E11"/>
  <c r="G28"/>
  <c r="G20"/>
  <c r="G12"/>
  <c r="I29"/>
  <c r="I21"/>
  <c r="I13"/>
  <c r="C29"/>
  <c r="C21"/>
  <c r="C13"/>
  <c r="E31"/>
  <c r="E23"/>
  <c r="E15"/>
  <c r="G32"/>
  <c r="G24"/>
  <c r="G16"/>
  <c r="I33"/>
  <c r="I25"/>
  <c r="I17"/>
  <c r="C31"/>
  <c r="C27"/>
  <c r="C23"/>
  <c r="C19"/>
  <c r="C15"/>
  <c r="C11"/>
  <c r="E33"/>
  <c r="E29"/>
  <c r="E25"/>
  <c r="E21"/>
  <c r="E17"/>
  <c r="E13"/>
  <c r="G9"/>
  <c r="G30"/>
  <c r="G26"/>
  <c r="G22"/>
  <c r="G18"/>
  <c r="G14"/>
  <c r="G10"/>
  <c r="I31"/>
  <c r="I27"/>
  <c r="I23"/>
  <c r="I19"/>
  <c r="I15"/>
  <c r="I11"/>
  <c r="C32"/>
  <c r="C30"/>
  <c r="C28"/>
  <c r="C26"/>
  <c r="C24"/>
  <c r="C22"/>
  <c r="C20"/>
  <c r="C18"/>
  <c r="C16"/>
  <c r="C14"/>
  <c r="C12"/>
  <c r="C10"/>
  <c r="E9"/>
  <c r="E32"/>
  <c r="E30"/>
  <c r="E28"/>
  <c r="E26"/>
  <c r="E24"/>
  <c r="E22"/>
  <c r="E20"/>
  <c r="E18"/>
  <c r="E16"/>
  <c r="E14"/>
  <c r="E12"/>
  <c r="E10"/>
  <c r="G33"/>
  <c r="G31"/>
  <c r="G29"/>
  <c r="G27"/>
  <c r="G25"/>
  <c r="G23"/>
  <c r="G21"/>
  <c r="G19"/>
  <c r="G17"/>
  <c r="G15"/>
  <c r="G13"/>
  <c r="G11"/>
  <c r="I9"/>
  <c r="I32"/>
  <c r="I30"/>
  <c r="I28"/>
  <c r="I26"/>
  <c r="I24"/>
  <c r="I22"/>
  <c r="I20"/>
  <c r="I18"/>
  <c r="I16"/>
  <c r="I14"/>
  <c r="I12"/>
  <c r="F29" i="4"/>
  <c r="F23"/>
  <c r="D33"/>
  <c r="F26"/>
  <c r="H19"/>
  <c r="J12"/>
  <c r="F21"/>
  <c r="D31"/>
  <c r="F24"/>
  <c r="H17"/>
  <c r="D32"/>
  <c r="D28"/>
  <c r="F19"/>
  <c r="H12"/>
  <c r="J21"/>
  <c r="D29"/>
  <c r="F22"/>
  <c r="H31"/>
  <c r="H15"/>
  <c r="J24"/>
  <c r="F31"/>
  <c r="F17"/>
  <c r="H10"/>
  <c r="J19"/>
  <c r="D27"/>
  <c r="F20"/>
  <c r="H29"/>
  <c r="H13"/>
  <c r="J22"/>
  <c r="D30" l="1"/>
  <c r="J14"/>
  <c r="J30"/>
  <c r="H21"/>
  <c r="F12"/>
  <c r="F28"/>
  <c r="D19"/>
  <c r="J11"/>
  <c r="J27"/>
  <c r="H18"/>
  <c r="H9"/>
  <c r="F25"/>
  <c r="D20"/>
  <c r="J16"/>
  <c r="J32"/>
  <c r="H23"/>
  <c r="F14"/>
  <c r="F30"/>
  <c r="D21"/>
  <c r="J13"/>
  <c r="J29"/>
  <c r="H20"/>
  <c r="F11"/>
  <c r="D10"/>
  <c r="D26"/>
  <c r="F33"/>
  <c r="J26"/>
  <c r="H33"/>
  <c r="D15"/>
  <c r="J23"/>
  <c r="H30"/>
  <c r="D16"/>
  <c r="J28"/>
  <c r="F10"/>
  <c r="D17"/>
  <c r="J25"/>
  <c r="H32"/>
  <c r="D22"/>
  <c r="F27"/>
  <c r="F15"/>
  <c r="J33"/>
  <c r="D25"/>
  <c r="F18"/>
  <c r="H11"/>
  <c r="D24"/>
  <c r="F13"/>
  <c r="J31"/>
  <c r="D23"/>
  <c r="F16"/>
  <c r="J9"/>
  <c r="J11" i="1"/>
  <c r="D26"/>
  <c r="H30"/>
  <c r="J14"/>
  <c r="H10"/>
  <c r="F12"/>
  <c r="D12"/>
  <c r="F10"/>
  <c r="J13"/>
  <c r="H21"/>
  <c r="J12"/>
  <c r="D24"/>
  <c r="D13"/>
  <c r="H33"/>
  <c r="J16"/>
  <c r="J30"/>
  <c r="D20"/>
  <c r="H15"/>
  <c r="H24"/>
  <c r="D31"/>
  <c r="F32"/>
  <c r="F13"/>
  <c r="H17"/>
  <c r="D15"/>
  <c r="J23"/>
  <c r="D25"/>
  <c r="H28"/>
  <c r="D21"/>
  <c r="F16"/>
  <c r="D27"/>
  <c r="J27"/>
  <c r="D18"/>
  <c r="D17"/>
  <c r="D30"/>
  <c r="D33"/>
  <c r="D32"/>
  <c r="F14"/>
  <c r="H31"/>
  <c r="H29"/>
  <c r="J32"/>
  <c r="F15"/>
  <c r="F31"/>
  <c r="J15"/>
  <c r="H13"/>
  <c r="J19"/>
  <c r="H16"/>
  <c r="J26"/>
  <c r="F28"/>
  <c r="F23"/>
  <c r="F9"/>
</calcChain>
</file>

<file path=xl/comments1.xml><?xml version="1.0" encoding="utf-8"?>
<comments xmlns="http://schemas.openxmlformats.org/spreadsheetml/2006/main">
  <authors>
    <author>Florian Farnung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Gesamtinnenvolumen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Tankinnenhöhe</t>
        </r>
      </text>
    </comment>
  </commentList>
</comments>
</file>

<file path=xl/comments2.xml><?xml version="1.0" encoding="utf-8"?>
<comments xmlns="http://schemas.openxmlformats.org/spreadsheetml/2006/main">
  <authors>
    <author>Florian Farnung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Gesamtinnenvolumen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Tankinnenhöhe</t>
        </r>
      </text>
    </comment>
  </commentList>
</comments>
</file>

<file path=xl/comments3.xml><?xml version="1.0" encoding="utf-8"?>
<comments xmlns="http://schemas.openxmlformats.org/spreadsheetml/2006/main">
  <authors>
    <author>Florian Farnung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Gesamtinnenvolumen</t>
        </r>
      </text>
    </comment>
    <comment ref="I2" authorId="0">
      <text>
        <r>
          <rPr>
            <sz val="8"/>
            <color indexed="81"/>
            <rFont val="Tahoma"/>
            <family val="2"/>
          </rPr>
          <t>Abstand zwischen Tanksohle und Rohrende</t>
        </r>
      </text>
    </comment>
    <comment ref="D3" authorId="0">
      <text>
        <r>
          <rPr>
            <sz val="8"/>
            <color indexed="81"/>
            <rFont val="Tahoma"/>
            <family val="2"/>
          </rPr>
          <t>Errechneter Tankdurchmesser</t>
        </r>
      </text>
    </comment>
  </commentList>
</comments>
</file>

<file path=xl/sharedStrings.xml><?xml version="1.0" encoding="utf-8"?>
<sst xmlns="http://schemas.openxmlformats.org/spreadsheetml/2006/main" count="53" uniqueCount="18">
  <si>
    <t xml:space="preserve">Tankform: </t>
  </si>
  <si>
    <t>Zylinder liegend</t>
  </si>
  <si>
    <t>Tankvolumen:</t>
  </si>
  <si>
    <t>Tankhöhe:</t>
  </si>
  <si>
    <t>Peiltabelle</t>
  </si>
  <si>
    <t>[cm]</t>
  </si>
  <si>
    <r>
      <t>[</t>
    </r>
    <r>
      <rPr>
        <sz val="11"/>
        <color indexed="8"/>
        <rFont val="Calibri"/>
        <family val="2"/>
      </rPr>
      <t>ℓ</t>
    </r>
    <r>
      <rPr>
        <sz val="11"/>
        <color theme="1"/>
        <rFont val="Calibri"/>
        <family val="2"/>
        <scheme val="minor"/>
      </rPr>
      <t>]</t>
    </r>
  </si>
  <si>
    <t>cm</t>
  </si>
  <si>
    <t>Liter</t>
  </si>
  <si>
    <t>L</t>
  </si>
  <si>
    <t>[m]</t>
  </si>
  <si>
    <t>r</t>
  </si>
  <si>
    <t>Kubisch</t>
  </si>
  <si>
    <t>A</t>
  </si>
  <si>
    <t>[m²]</t>
  </si>
  <si>
    <t>[l]</t>
  </si>
  <si>
    <t>Kugel</t>
  </si>
  <si>
    <t>Reserve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</si>
</sst>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3" fontId="0" fillId="2" borderId="1" xfId="0" applyNumberFormat="1" applyFill="1" applyBorder="1"/>
    <xf numFmtId="0" fontId="0" fillId="2" borderId="1" xfId="0" applyFill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0" fontId="0" fillId="0" borderId="12" xfId="0" applyBorder="1"/>
    <xf numFmtId="3" fontId="0" fillId="0" borderId="13" xfId="0" applyNumberForma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7" xfId="0" applyBorder="1"/>
    <xf numFmtId="3" fontId="0" fillId="2" borderId="18" xfId="0" applyNumberFormat="1" applyFill="1" applyBorder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0" fontId="0" fillId="0" borderId="21" xfId="0" applyBorder="1"/>
    <xf numFmtId="3" fontId="0" fillId="0" borderId="22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1" fontId="0" fillId="0" borderId="0" xfId="0" applyNumberFormat="1"/>
    <xf numFmtId="1" fontId="0" fillId="0" borderId="1" xfId="0" applyNumberFormat="1" applyFill="1" applyBorder="1"/>
    <xf numFmtId="0" fontId="0" fillId="2" borderId="0" xfId="0" applyFill="1"/>
    <xf numFmtId="0" fontId="0" fillId="0" borderId="0" xfId="0" applyNumberFormat="1"/>
  </cellXfs>
  <cellStyles count="1"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47625</xdr:colOff>
      <xdr:row>5</xdr:row>
      <xdr:rowOff>19050</xdr:rowOff>
    </xdr:from>
    <xdr:to>
      <xdr:col>19</xdr:col>
      <xdr:colOff>276225</xdr:colOff>
      <xdr:row>7</xdr:row>
      <xdr:rowOff>104775</xdr:rowOff>
    </xdr:to>
    <xdr:pic>
      <xdr:nvPicPr>
        <xdr:cNvPr id="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1425" y="971550"/>
          <a:ext cx="403860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2</xdr:row>
      <xdr:rowOff>123825</xdr:rowOff>
    </xdr:from>
    <xdr:to>
      <xdr:col>13</xdr:col>
      <xdr:colOff>171450</xdr:colOff>
      <xdr:row>4</xdr:row>
      <xdr:rowOff>0</xdr:rowOff>
    </xdr:to>
    <xdr:pic>
      <xdr:nvPicPr>
        <xdr:cNvPr id="309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504825"/>
          <a:ext cx="1219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3"/>
  <sheetViews>
    <sheetView workbookViewId="0">
      <selection activeCell="F3" sqref="F3"/>
    </sheetView>
  </sheetViews>
  <sheetFormatPr baseColWidth="10" defaultRowHeight="15"/>
  <cols>
    <col min="2" max="2" width="0" hidden="1" customWidth="1"/>
    <col min="3" max="10" width="14.140625" customWidth="1"/>
  </cols>
  <sheetData>
    <row r="1" spans="2:17">
      <c r="C1" s="1" t="s">
        <v>0</v>
      </c>
      <c r="D1" s="1" t="s">
        <v>1</v>
      </c>
      <c r="E1" s="1"/>
    </row>
    <row r="2" spans="2:17">
      <c r="C2" s="1" t="s">
        <v>2</v>
      </c>
      <c r="D2" s="2">
        <v>20000</v>
      </c>
      <c r="E2" s="1" t="s">
        <v>6</v>
      </c>
      <c r="O2" t="s">
        <v>9</v>
      </c>
      <c r="P2">
        <f>D2*10^-3/(PI()*P3^2)</f>
        <v>4.0743665431525207</v>
      </c>
      <c r="Q2" t="s">
        <v>10</v>
      </c>
    </row>
    <row r="3" spans="2:17">
      <c r="C3" s="1" t="s">
        <v>3</v>
      </c>
      <c r="D3" s="3">
        <v>250</v>
      </c>
      <c r="E3" s="1" t="s">
        <v>5</v>
      </c>
      <c r="O3" t="s">
        <v>11</v>
      </c>
      <c r="P3">
        <f>D3/200</f>
        <v>1.25</v>
      </c>
      <c r="Q3" t="s">
        <v>10</v>
      </c>
    </row>
    <row r="6" spans="2:17">
      <c r="C6" s="4" t="s">
        <v>4</v>
      </c>
      <c r="E6" t="str">
        <f>"Zylinder liegend "&amp;TEXT(D2,"#.##0")&amp;" ℓ"</f>
        <v>Zylinder liegend 20.000 ℓ</v>
      </c>
      <c r="G6" t="str">
        <f>"Tankhöhe "&amp;TEXT(D3,"#.##0")&amp;" cm"</f>
        <v>Tankhöhe 250 cm</v>
      </c>
    </row>
    <row r="7" spans="2:17" ht="15.75" thickBot="1"/>
    <row r="8" spans="2:17" ht="15.75" thickBot="1">
      <c r="C8" s="17" t="s">
        <v>7</v>
      </c>
      <c r="D8" s="18" t="s">
        <v>8</v>
      </c>
      <c r="E8" s="19" t="s">
        <v>7</v>
      </c>
      <c r="F8" s="20" t="s">
        <v>8</v>
      </c>
      <c r="G8" s="17" t="s">
        <v>7</v>
      </c>
      <c r="H8" s="18" t="s">
        <v>8</v>
      </c>
      <c r="I8" s="19" t="s">
        <v>7</v>
      </c>
      <c r="J8" s="18" t="s">
        <v>8</v>
      </c>
    </row>
    <row r="9" spans="2:17">
      <c r="B9">
        <v>1</v>
      </c>
      <c r="C9" s="13">
        <f>ROUND($D$3/100*B9,0)</f>
        <v>3</v>
      </c>
      <c r="D9" s="14">
        <f t="shared" ref="D9:D33" si="0">ROUND((_r^2*_L*(ACOS((_r-(C9/100))/_r)-(_r-(C9/100))*SQRT(2*_r*(C9/100)-(C9/100)^2)/_r^2))*1000,0)</f>
        <v>44</v>
      </c>
      <c r="E9" s="15">
        <f>ROUND($D$3/100*(B9+25),0)</f>
        <v>65</v>
      </c>
      <c r="F9" s="16">
        <f t="shared" ref="F9:F33" si="1">ROUND((_r^2*_L*(ACOS((_r-(E9/100))/_r)-(_r-(E9/100))*SQRT(2*_r*(E9/100)-(E9/100)^2)/_r^2))*1000,0)</f>
        <v>4132</v>
      </c>
      <c r="G9" s="13">
        <f>ROUND($D$3/100*(B9+50),0)</f>
        <v>128</v>
      </c>
      <c r="H9" s="14">
        <f t="shared" ref="H9:H33" si="2">ROUND((_r^2*_L*(ACOS((_r-(G9/100))/_r)-(_r-(G9/100))*SQRT(2*_r*(G9/100)-(G9/100)^2)/_r^2))*1000,0)</f>
        <v>10306</v>
      </c>
      <c r="I9" s="15">
        <f>ROUND($D$3/100*(B9+75),0)</f>
        <v>190</v>
      </c>
      <c r="J9" s="14">
        <f t="shared" ref="J9:J33" si="3">ROUND((_r^2*_L*(ACOS((_r-(I9/100))/_r)-(_r-(I9/100))*SQRT(2*_r*(I9/100)-(I9/100)^2)/_r^2))*1000,0)</f>
        <v>16309</v>
      </c>
    </row>
    <row r="10" spans="2:17">
      <c r="B10">
        <v>2</v>
      </c>
      <c r="C10" s="6">
        <f t="shared" ref="C10:C33" si="4">ROUND($D$3/100*B10,0)</f>
        <v>5</v>
      </c>
      <c r="D10" s="7">
        <f t="shared" si="0"/>
        <v>95</v>
      </c>
      <c r="E10" s="5">
        <f t="shared" ref="E10:E33" si="5">ROUND($D$3/100*(B10+25),0)</f>
        <v>68</v>
      </c>
      <c r="F10" s="10">
        <f t="shared" si="1"/>
        <v>4402</v>
      </c>
      <c r="G10" s="6">
        <f t="shared" ref="G10:G33" si="6">ROUND($D$3/100*(B10+50),0)</f>
        <v>130</v>
      </c>
      <c r="H10" s="7">
        <f t="shared" si="2"/>
        <v>10509</v>
      </c>
      <c r="I10" s="5">
        <f t="shared" ref="I10:I33" si="7">ROUND($D$3/100*(B10+75),0)</f>
        <v>193</v>
      </c>
      <c r="J10" s="7">
        <f t="shared" si="3"/>
        <v>16568</v>
      </c>
    </row>
    <row r="11" spans="2:17">
      <c r="B11">
        <v>3</v>
      </c>
      <c r="C11" s="6">
        <f t="shared" si="4"/>
        <v>8</v>
      </c>
      <c r="D11" s="7">
        <f t="shared" si="0"/>
        <v>192</v>
      </c>
      <c r="E11" s="5">
        <f t="shared" si="5"/>
        <v>70</v>
      </c>
      <c r="F11" s="10">
        <f t="shared" si="1"/>
        <v>4584</v>
      </c>
      <c r="G11" s="6">
        <f t="shared" si="6"/>
        <v>133</v>
      </c>
      <c r="H11" s="7">
        <f t="shared" si="2"/>
        <v>10814</v>
      </c>
      <c r="I11" s="5">
        <f t="shared" si="7"/>
        <v>195</v>
      </c>
      <c r="J11" s="7">
        <f t="shared" si="3"/>
        <v>16738</v>
      </c>
    </row>
    <row r="12" spans="2:17">
      <c r="B12">
        <v>4</v>
      </c>
      <c r="C12" s="6">
        <f t="shared" si="4"/>
        <v>10</v>
      </c>
      <c r="D12" s="7">
        <f t="shared" si="0"/>
        <v>268</v>
      </c>
      <c r="E12" s="5">
        <f t="shared" si="5"/>
        <v>73</v>
      </c>
      <c r="F12" s="10">
        <f t="shared" si="1"/>
        <v>4860</v>
      </c>
      <c r="G12" s="6">
        <f t="shared" si="6"/>
        <v>135</v>
      </c>
      <c r="H12" s="7">
        <f t="shared" si="2"/>
        <v>11018</v>
      </c>
      <c r="I12" s="5">
        <f t="shared" si="7"/>
        <v>198</v>
      </c>
      <c r="J12" s="7">
        <f t="shared" si="3"/>
        <v>16988</v>
      </c>
    </row>
    <row r="13" spans="2:17">
      <c r="B13">
        <v>5</v>
      </c>
      <c r="C13" s="6">
        <f t="shared" si="4"/>
        <v>13</v>
      </c>
      <c r="D13" s="7">
        <f t="shared" si="0"/>
        <v>396</v>
      </c>
      <c r="E13" s="5">
        <f t="shared" si="5"/>
        <v>75</v>
      </c>
      <c r="F13" s="10">
        <f t="shared" si="1"/>
        <v>5046</v>
      </c>
      <c r="G13" s="6">
        <f t="shared" si="6"/>
        <v>138</v>
      </c>
      <c r="H13" s="7">
        <f t="shared" si="2"/>
        <v>11322</v>
      </c>
      <c r="I13" s="5">
        <f t="shared" si="7"/>
        <v>200</v>
      </c>
      <c r="J13" s="7">
        <f t="shared" si="3"/>
        <v>17152</v>
      </c>
    </row>
    <row r="14" spans="2:17">
      <c r="B14">
        <v>6</v>
      </c>
      <c r="C14" s="6">
        <f t="shared" si="4"/>
        <v>15</v>
      </c>
      <c r="D14" s="7">
        <f t="shared" si="0"/>
        <v>490</v>
      </c>
      <c r="E14" s="5">
        <f t="shared" si="5"/>
        <v>78</v>
      </c>
      <c r="F14" s="10">
        <f t="shared" si="1"/>
        <v>5328</v>
      </c>
      <c r="G14" s="6">
        <f t="shared" si="6"/>
        <v>140</v>
      </c>
      <c r="H14" s="7">
        <f t="shared" si="2"/>
        <v>11524</v>
      </c>
      <c r="I14" s="5">
        <f t="shared" si="7"/>
        <v>203</v>
      </c>
      <c r="J14" s="7">
        <f t="shared" si="3"/>
        <v>17394</v>
      </c>
    </row>
    <row r="15" spans="2:17">
      <c r="B15">
        <v>7</v>
      </c>
      <c r="C15" s="6">
        <f t="shared" si="4"/>
        <v>18</v>
      </c>
      <c r="D15" s="7">
        <f t="shared" si="0"/>
        <v>642</v>
      </c>
      <c r="E15" s="5">
        <f t="shared" si="5"/>
        <v>80</v>
      </c>
      <c r="F15" s="10">
        <f t="shared" si="1"/>
        <v>5517</v>
      </c>
      <c r="G15" s="6">
        <f t="shared" si="6"/>
        <v>143</v>
      </c>
      <c r="H15" s="7">
        <f t="shared" si="2"/>
        <v>11827</v>
      </c>
      <c r="I15" s="5">
        <f t="shared" si="7"/>
        <v>205</v>
      </c>
      <c r="J15" s="7">
        <f t="shared" si="3"/>
        <v>17552</v>
      </c>
    </row>
    <row r="16" spans="2:17">
      <c r="B16">
        <v>8</v>
      </c>
      <c r="C16" s="6">
        <f t="shared" si="4"/>
        <v>20</v>
      </c>
      <c r="D16" s="7">
        <f t="shared" si="0"/>
        <v>750</v>
      </c>
      <c r="E16" s="5">
        <f t="shared" si="5"/>
        <v>83</v>
      </c>
      <c r="F16" s="10">
        <f t="shared" si="1"/>
        <v>5804</v>
      </c>
      <c r="G16" s="6">
        <f t="shared" si="6"/>
        <v>145</v>
      </c>
      <c r="H16" s="7">
        <f t="shared" si="2"/>
        <v>12028</v>
      </c>
      <c r="I16" s="5">
        <f t="shared" si="7"/>
        <v>208</v>
      </c>
      <c r="J16" s="7">
        <f t="shared" si="3"/>
        <v>17784</v>
      </c>
    </row>
    <row r="17" spans="2:10">
      <c r="B17">
        <v>9</v>
      </c>
      <c r="C17" s="6">
        <f t="shared" si="4"/>
        <v>23</v>
      </c>
      <c r="D17" s="7">
        <f t="shared" si="0"/>
        <v>921</v>
      </c>
      <c r="E17" s="5">
        <f t="shared" si="5"/>
        <v>85</v>
      </c>
      <c r="F17" s="10">
        <f t="shared" si="1"/>
        <v>5996</v>
      </c>
      <c r="G17" s="6">
        <f t="shared" si="6"/>
        <v>148</v>
      </c>
      <c r="H17" s="7">
        <f t="shared" si="2"/>
        <v>12329</v>
      </c>
      <c r="I17" s="5">
        <f t="shared" si="7"/>
        <v>210</v>
      </c>
      <c r="J17" s="7">
        <f t="shared" si="3"/>
        <v>17934</v>
      </c>
    </row>
    <row r="18" spans="2:10">
      <c r="B18">
        <v>10</v>
      </c>
      <c r="C18" s="6">
        <f t="shared" si="4"/>
        <v>25</v>
      </c>
      <c r="D18" s="7">
        <f t="shared" si="0"/>
        <v>1041</v>
      </c>
      <c r="E18" s="5">
        <f t="shared" si="5"/>
        <v>88</v>
      </c>
      <c r="F18" s="10">
        <f t="shared" si="1"/>
        <v>6287</v>
      </c>
      <c r="G18" s="6">
        <f t="shared" si="6"/>
        <v>150</v>
      </c>
      <c r="H18" s="7">
        <f t="shared" si="2"/>
        <v>12529</v>
      </c>
      <c r="I18" s="5">
        <f t="shared" si="7"/>
        <v>213</v>
      </c>
      <c r="J18" s="7">
        <f t="shared" si="3"/>
        <v>18155</v>
      </c>
    </row>
    <row r="19" spans="2:10">
      <c r="B19">
        <v>11</v>
      </c>
      <c r="C19" s="6">
        <f t="shared" si="4"/>
        <v>28</v>
      </c>
      <c r="D19" s="7">
        <f t="shared" si="0"/>
        <v>1229</v>
      </c>
      <c r="E19" s="5">
        <f t="shared" si="5"/>
        <v>90</v>
      </c>
      <c r="F19" s="10">
        <f t="shared" si="1"/>
        <v>6482</v>
      </c>
      <c r="G19" s="6">
        <f t="shared" si="6"/>
        <v>153</v>
      </c>
      <c r="H19" s="7">
        <f t="shared" si="2"/>
        <v>12828</v>
      </c>
      <c r="I19" s="5">
        <f t="shared" si="7"/>
        <v>215</v>
      </c>
      <c r="J19" s="7">
        <f t="shared" si="3"/>
        <v>18298</v>
      </c>
    </row>
    <row r="20" spans="2:10">
      <c r="B20">
        <v>12</v>
      </c>
      <c r="C20" s="6">
        <f t="shared" si="4"/>
        <v>30</v>
      </c>
      <c r="D20" s="7">
        <f t="shared" si="0"/>
        <v>1359</v>
      </c>
      <c r="E20" s="5">
        <f t="shared" si="5"/>
        <v>93</v>
      </c>
      <c r="F20" s="10">
        <f t="shared" si="1"/>
        <v>6776</v>
      </c>
      <c r="G20" s="6">
        <f t="shared" si="6"/>
        <v>155</v>
      </c>
      <c r="H20" s="7">
        <f t="shared" si="2"/>
        <v>13026</v>
      </c>
      <c r="I20" s="5">
        <f t="shared" si="7"/>
        <v>218</v>
      </c>
      <c r="J20" s="7">
        <f t="shared" si="3"/>
        <v>18506</v>
      </c>
    </row>
    <row r="21" spans="2:10">
      <c r="B21">
        <v>13</v>
      </c>
      <c r="C21" s="6">
        <f t="shared" si="4"/>
        <v>33</v>
      </c>
      <c r="D21" s="7">
        <f t="shared" si="0"/>
        <v>1562</v>
      </c>
      <c r="E21" s="5">
        <f t="shared" si="5"/>
        <v>95</v>
      </c>
      <c r="F21" s="10">
        <f t="shared" si="1"/>
        <v>6974</v>
      </c>
      <c r="G21" s="6">
        <f t="shared" si="6"/>
        <v>158</v>
      </c>
      <c r="H21" s="7">
        <f t="shared" si="2"/>
        <v>13322</v>
      </c>
      <c r="I21" s="5">
        <f t="shared" si="7"/>
        <v>220</v>
      </c>
      <c r="J21" s="7">
        <f t="shared" si="3"/>
        <v>18641</v>
      </c>
    </row>
    <row r="22" spans="2:10">
      <c r="B22">
        <v>14</v>
      </c>
      <c r="C22" s="6">
        <f t="shared" si="4"/>
        <v>35</v>
      </c>
      <c r="D22" s="7">
        <f t="shared" si="0"/>
        <v>1702</v>
      </c>
      <c r="E22" s="5">
        <f t="shared" si="5"/>
        <v>98</v>
      </c>
      <c r="F22" s="10">
        <f t="shared" si="1"/>
        <v>7271</v>
      </c>
      <c r="G22" s="6">
        <f t="shared" si="6"/>
        <v>160</v>
      </c>
      <c r="H22" s="7">
        <f t="shared" si="2"/>
        <v>13518</v>
      </c>
      <c r="I22" s="5">
        <f t="shared" si="7"/>
        <v>223</v>
      </c>
      <c r="J22" s="7">
        <f t="shared" si="3"/>
        <v>18835</v>
      </c>
    </row>
    <row r="23" spans="2:10">
      <c r="B23">
        <v>15</v>
      </c>
      <c r="C23" s="6">
        <f t="shared" si="4"/>
        <v>38</v>
      </c>
      <c r="D23" s="7">
        <f t="shared" si="0"/>
        <v>1918</v>
      </c>
      <c r="E23" s="5">
        <f t="shared" si="5"/>
        <v>100</v>
      </c>
      <c r="F23" s="10">
        <f t="shared" si="1"/>
        <v>7471</v>
      </c>
      <c r="G23" s="6">
        <f t="shared" si="6"/>
        <v>163</v>
      </c>
      <c r="H23" s="7">
        <f t="shared" si="2"/>
        <v>13810</v>
      </c>
      <c r="I23" s="5">
        <f t="shared" si="7"/>
        <v>225</v>
      </c>
      <c r="J23" s="7">
        <f t="shared" si="3"/>
        <v>18959</v>
      </c>
    </row>
    <row r="24" spans="2:10">
      <c r="B24">
        <v>16</v>
      </c>
      <c r="C24" s="6">
        <f t="shared" si="4"/>
        <v>40</v>
      </c>
      <c r="D24" s="7">
        <f t="shared" si="0"/>
        <v>2066</v>
      </c>
      <c r="E24" s="5">
        <f t="shared" si="5"/>
        <v>103</v>
      </c>
      <c r="F24" s="10">
        <f t="shared" si="1"/>
        <v>7771</v>
      </c>
      <c r="G24" s="6">
        <f t="shared" si="6"/>
        <v>165</v>
      </c>
      <c r="H24" s="7">
        <f t="shared" si="2"/>
        <v>14004</v>
      </c>
      <c r="I24" s="5">
        <f t="shared" si="7"/>
        <v>228</v>
      </c>
      <c r="J24" s="7">
        <f t="shared" si="3"/>
        <v>19137</v>
      </c>
    </row>
    <row r="25" spans="2:10">
      <c r="B25">
        <v>17</v>
      </c>
      <c r="C25" s="6">
        <f t="shared" si="4"/>
        <v>43</v>
      </c>
      <c r="D25" s="7">
        <f t="shared" si="0"/>
        <v>2293</v>
      </c>
      <c r="E25" s="5">
        <f t="shared" si="5"/>
        <v>105</v>
      </c>
      <c r="F25" s="10">
        <f t="shared" si="1"/>
        <v>7972</v>
      </c>
      <c r="G25" s="6">
        <f t="shared" si="6"/>
        <v>168</v>
      </c>
      <c r="H25" s="7">
        <f t="shared" si="2"/>
        <v>14292</v>
      </c>
      <c r="I25" s="5">
        <f t="shared" si="7"/>
        <v>230</v>
      </c>
      <c r="J25" s="7">
        <f t="shared" si="3"/>
        <v>19250</v>
      </c>
    </row>
    <row r="26" spans="2:10">
      <c r="B26">
        <v>18</v>
      </c>
      <c r="C26" s="6">
        <f t="shared" si="4"/>
        <v>45</v>
      </c>
      <c r="D26" s="7">
        <f t="shared" si="0"/>
        <v>2448</v>
      </c>
      <c r="E26" s="5">
        <f t="shared" si="5"/>
        <v>108</v>
      </c>
      <c r="F26" s="10">
        <f t="shared" si="1"/>
        <v>8274</v>
      </c>
      <c r="G26" s="6">
        <f t="shared" si="6"/>
        <v>170</v>
      </c>
      <c r="H26" s="7">
        <f t="shared" si="2"/>
        <v>14483</v>
      </c>
      <c r="I26" s="5">
        <f t="shared" si="7"/>
        <v>233</v>
      </c>
      <c r="J26" s="7">
        <f t="shared" si="3"/>
        <v>19410</v>
      </c>
    </row>
    <row r="27" spans="2:10">
      <c r="B27">
        <v>19</v>
      </c>
      <c r="C27" s="6">
        <f t="shared" si="4"/>
        <v>48</v>
      </c>
      <c r="D27" s="7">
        <f t="shared" si="0"/>
        <v>2686</v>
      </c>
      <c r="E27" s="5">
        <f t="shared" si="5"/>
        <v>110</v>
      </c>
      <c r="F27" s="10">
        <f t="shared" si="1"/>
        <v>8476</v>
      </c>
      <c r="G27" s="6">
        <f t="shared" si="6"/>
        <v>173</v>
      </c>
      <c r="H27" s="7">
        <f t="shared" si="2"/>
        <v>14766</v>
      </c>
      <c r="I27" s="5">
        <f t="shared" si="7"/>
        <v>235</v>
      </c>
      <c r="J27" s="7">
        <f t="shared" si="3"/>
        <v>19510</v>
      </c>
    </row>
    <row r="28" spans="2:10">
      <c r="B28">
        <v>20</v>
      </c>
      <c r="C28" s="6">
        <f t="shared" si="4"/>
        <v>50</v>
      </c>
      <c r="D28" s="7">
        <f t="shared" si="0"/>
        <v>2848</v>
      </c>
      <c r="E28" s="5">
        <f t="shared" si="5"/>
        <v>113</v>
      </c>
      <c r="F28" s="10">
        <f t="shared" si="1"/>
        <v>8780</v>
      </c>
      <c r="G28" s="6">
        <f t="shared" si="6"/>
        <v>175</v>
      </c>
      <c r="H28" s="7">
        <f t="shared" si="2"/>
        <v>14954</v>
      </c>
      <c r="I28" s="5">
        <f t="shared" si="7"/>
        <v>238</v>
      </c>
      <c r="J28" s="7">
        <f t="shared" si="3"/>
        <v>19648</v>
      </c>
    </row>
    <row r="29" spans="2:10">
      <c r="B29">
        <v>21</v>
      </c>
      <c r="C29" s="6">
        <f t="shared" si="4"/>
        <v>53</v>
      </c>
      <c r="D29" s="7">
        <f t="shared" si="0"/>
        <v>3095</v>
      </c>
      <c r="E29" s="5">
        <f t="shared" si="5"/>
        <v>115</v>
      </c>
      <c r="F29" s="10">
        <f t="shared" si="1"/>
        <v>8982</v>
      </c>
      <c r="G29" s="6">
        <f t="shared" si="6"/>
        <v>178</v>
      </c>
      <c r="H29" s="7">
        <f t="shared" si="2"/>
        <v>15232</v>
      </c>
      <c r="I29" s="5">
        <f t="shared" si="7"/>
        <v>240</v>
      </c>
      <c r="J29" s="7">
        <f t="shared" si="3"/>
        <v>19732</v>
      </c>
    </row>
    <row r="30" spans="2:10">
      <c r="B30">
        <v>22</v>
      </c>
      <c r="C30" s="6">
        <f t="shared" si="4"/>
        <v>55</v>
      </c>
      <c r="D30" s="7">
        <f t="shared" si="0"/>
        <v>3262</v>
      </c>
      <c r="E30" s="5">
        <f t="shared" si="5"/>
        <v>118</v>
      </c>
      <c r="F30" s="10">
        <f t="shared" si="1"/>
        <v>9287</v>
      </c>
      <c r="G30" s="6">
        <f t="shared" si="6"/>
        <v>180</v>
      </c>
      <c r="H30" s="7">
        <f t="shared" si="2"/>
        <v>15416</v>
      </c>
      <c r="I30" s="5">
        <f t="shared" si="7"/>
        <v>243</v>
      </c>
      <c r="J30" s="7">
        <f t="shared" si="3"/>
        <v>19842</v>
      </c>
    </row>
    <row r="31" spans="2:10">
      <c r="B31">
        <v>23</v>
      </c>
      <c r="C31" s="6">
        <f t="shared" si="4"/>
        <v>58</v>
      </c>
      <c r="D31" s="7">
        <f t="shared" si="0"/>
        <v>3518</v>
      </c>
      <c r="E31" s="5">
        <f t="shared" si="5"/>
        <v>120</v>
      </c>
      <c r="F31" s="10">
        <f t="shared" si="1"/>
        <v>9491</v>
      </c>
      <c r="G31" s="6">
        <f t="shared" si="6"/>
        <v>183</v>
      </c>
      <c r="H31" s="7">
        <f t="shared" si="2"/>
        <v>15688</v>
      </c>
      <c r="I31" s="5">
        <f t="shared" si="7"/>
        <v>245</v>
      </c>
      <c r="J31" s="7">
        <f t="shared" si="3"/>
        <v>19905</v>
      </c>
    </row>
    <row r="32" spans="2:10">
      <c r="B32">
        <v>24</v>
      </c>
      <c r="C32" s="6">
        <f t="shared" si="4"/>
        <v>60</v>
      </c>
      <c r="D32" s="7">
        <f t="shared" si="0"/>
        <v>3691</v>
      </c>
      <c r="E32" s="5">
        <f t="shared" si="5"/>
        <v>123</v>
      </c>
      <c r="F32" s="10">
        <f t="shared" si="1"/>
        <v>9796</v>
      </c>
      <c r="G32" s="6">
        <f t="shared" si="6"/>
        <v>185</v>
      </c>
      <c r="H32" s="7">
        <f t="shared" si="2"/>
        <v>15868</v>
      </c>
      <c r="I32" s="5">
        <f t="shared" si="7"/>
        <v>248</v>
      </c>
      <c r="J32" s="7">
        <f t="shared" si="3"/>
        <v>19976</v>
      </c>
    </row>
    <row r="33" spans="2:10" ht="15.75" thickBot="1">
      <c r="B33">
        <v>25</v>
      </c>
      <c r="C33" s="8">
        <f t="shared" si="4"/>
        <v>63</v>
      </c>
      <c r="D33" s="9">
        <f t="shared" si="0"/>
        <v>3954</v>
      </c>
      <c r="E33" s="11">
        <f t="shared" si="5"/>
        <v>125</v>
      </c>
      <c r="F33" s="12">
        <f t="shared" si="1"/>
        <v>10000</v>
      </c>
      <c r="G33" s="8">
        <f t="shared" si="6"/>
        <v>188</v>
      </c>
      <c r="H33" s="9">
        <f t="shared" si="2"/>
        <v>16134</v>
      </c>
      <c r="I33" s="11">
        <f t="shared" si="7"/>
        <v>250</v>
      </c>
      <c r="J33" s="9">
        <f t="shared" si="3"/>
        <v>20000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3"/>
  <sheetViews>
    <sheetView tabSelected="1" zoomScaleNormal="100" workbookViewId="0">
      <selection activeCell="D2" sqref="D2"/>
    </sheetView>
  </sheetViews>
  <sheetFormatPr baseColWidth="10" defaultRowHeight="15"/>
  <cols>
    <col min="2" max="2" width="11.42578125" hidden="1" customWidth="1"/>
    <col min="3" max="10" width="14.140625" customWidth="1"/>
  </cols>
  <sheetData>
    <row r="1" spans="2:17">
      <c r="C1" s="21" t="s">
        <v>0</v>
      </c>
      <c r="D1" s="21" t="s">
        <v>12</v>
      </c>
      <c r="E1" s="5"/>
    </row>
    <row r="2" spans="2:17">
      <c r="C2" s="1" t="s">
        <v>2</v>
      </c>
      <c r="D2" s="22">
        <v>20000</v>
      </c>
      <c r="E2" s="23" t="s">
        <v>6</v>
      </c>
      <c r="O2" t="s">
        <v>13</v>
      </c>
      <c r="P2">
        <f>(D2*10^-3)/(D3*10^-2)</f>
        <v>8</v>
      </c>
      <c r="Q2" t="s">
        <v>14</v>
      </c>
    </row>
    <row r="3" spans="2:17">
      <c r="C3" s="1" t="s">
        <v>3</v>
      </c>
      <c r="D3" s="3">
        <v>250</v>
      </c>
      <c r="E3" s="1" t="s">
        <v>5</v>
      </c>
    </row>
    <row r="6" spans="2:17">
      <c r="C6" s="4" t="s">
        <v>4</v>
      </c>
      <c r="E6" t="str">
        <f>"Kubus "&amp;TEXT(D2,"#.##0")&amp;" ℓ"</f>
        <v>Kubus 20.000 ℓ</v>
      </c>
      <c r="G6" t="str">
        <f>"Tankhöhe "&amp;TEXT(D3,"#.##0")&amp;" cm"</f>
        <v>Tankhöhe 250 cm</v>
      </c>
    </row>
    <row r="7" spans="2:17" ht="15.75" thickBot="1"/>
    <row r="8" spans="2:17" ht="15.75" thickBot="1">
      <c r="C8" s="17" t="s">
        <v>7</v>
      </c>
      <c r="D8" s="18" t="s">
        <v>8</v>
      </c>
      <c r="E8" s="19" t="s">
        <v>7</v>
      </c>
      <c r="F8" s="20" t="s">
        <v>8</v>
      </c>
      <c r="G8" s="17" t="s">
        <v>7</v>
      </c>
      <c r="H8" s="18" t="s">
        <v>8</v>
      </c>
      <c r="I8" s="19" t="s">
        <v>7</v>
      </c>
      <c r="J8" s="18" t="s">
        <v>8</v>
      </c>
    </row>
    <row r="9" spans="2:17">
      <c r="B9">
        <v>1</v>
      </c>
      <c r="C9" s="24">
        <f>ROUND($D$3/100*B9,0)</f>
        <v>3</v>
      </c>
      <c r="D9" s="25">
        <f t="shared" ref="D9:D33" si="0">ROUND(_A*C9*10,0)</f>
        <v>240</v>
      </c>
      <c r="E9" s="26">
        <f>ROUND($D$3/100*(B9+25),0)</f>
        <v>65</v>
      </c>
      <c r="F9" s="25">
        <f t="shared" ref="F9:F33" si="1">ROUND(_A*E9*10,0)</f>
        <v>5200</v>
      </c>
      <c r="G9" s="24">
        <f>ROUND($D$3/100*(B9+50),0)</f>
        <v>128</v>
      </c>
      <c r="H9" s="25">
        <f t="shared" ref="H9:H33" si="2">ROUND(_A*G9*10,0)</f>
        <v>10240</v>
      </c>
      <c r="I9" s="26">
        <f>ROUND($D$3/100*(B9+75),0)</f>
        <v>190</v>
      </c>
      <c r="J9" s="25">
        <f t="shared" ref="J9:J33" si="3">ROUND(_A*I9*10,0)</f>
        <v>15200</v>
      </c>
    </row>
    <row r="10" spans="2:17">
      <c r="B10">
        <v>2</v>
      </c>
      <c r="C10" s="6">
        <f t="shared" ref="C10:C33" si="4">ROUND($D$3/100*B10,0)</f>
        <v>5</v>
      </c>
      <c r="D10" s="14">
        <f t="shared" si="0"/>
        <v>400</v>
      </c>
      <c r="E10" s="5">
        <f t="shared" ref="E10:E33" si="5">ROUND($D$3/100*(B10+25),0)</f>
        <v>68</v>
      </c>
      <c r="F10" s="14">
        <f t="shared" si="1"/>
        <v>5440</v>
      </c>
      <c r="G10" s="6">
        <f t="shared" ref="G10:G33" si="6">ROUND($D$3/100*(B10+50),0)</f>
        <v>130</v>
      </c>
      <c r="H10" s="14">
        <f t="shared" si="2"/>
        <v>10400</v>
      </c>
      <c r="I10" s="5">
        <f t="shared" ref="I10:I33" si="7">ROUND($D$3/100*(B10+75),0)</f>
        <v>193</v>
      </c>
      <c r="J10" s="14">
        <f t="shared" si="3"/>
        <v>15440</v>
      </c>
    </row>
    <row r="11" spans="2:17">
      <c r="B11">
        <v>3</v>
      </c>
      <c r="C11" s="6">
        <f t="shared" si="4"/>
        <v>8</v>
      </c>
      <c r="D11" s="14">
        <f t="shared" si="0"/>
        <v>640</v>
      </c>
      <c r="E11" s="5">
        <f t="shared" si="5"/>
        <v>70</v>
      </c>
      <c r="F11" s="14">
        <f t="shared" si="1"/>
        <v>5600</v>
      </c>
      <c r="G11" s="6">
        <f t="shared" si="6"/>
        <v>133</v>
      </c>
      <c r="H11" s="14">
        <f t="shared" si="2"/>
        <v>10640</v>
      </c>
      <c r="I11" s="5">
        <f t="shared" si="7"/>
        <v>195</v>
      </c>
      <c r="J11" s="14">
        <f t="shared" si="3"/>
        <v>15600</v>
      </c>
    </row>
    <row r="12" spans="2:17">
      <c r="B12">
        <v>4</v>
      </c>
      <c r="C12" s="6">
        <f t="shared" si="4"/>
        <v>10</v>
      </c>
      <c r="D12" s="14">
        <f t="shared" si="0"/>
        <v>800</v>
      </c>
      <c r="E12" s="5">
        <f t="shared" si="5"/>
        <v>73</v>
      </c>
      <c r="F12" s="14">
        <f t="shared" si="1"/>
        <v>5840</v>
      </c>
      <c r="G12" s="6">
        <f t="shared" si="6"/>
        <v>135</v>
      </c>
      <c r="H12" s="14">
        <f t="shared" si="2"/>
        <v>10800</v>
      </c>
      <c r="I12" s="5">
        <f t="shared" si="7"/>
        <v>198</v>
      </c>
      <c r="J12" s="14">
        <f t="shared" si="3"/>
        <v>15840</v>
      </c>
    </row>
    <row r="13" spans="2:17">
      <c r="B13">
        <v>5</v>
      </c>
      <c r="C13" s="6">
        <f t="shared" si="4"/>
        <v>13</v>
      </c>
      <c r="D13" s="14">
        <f t="shared" si="0"/>
        <v>1040</v>
      </c>
      <c r="E13" s="5">
        <f t="shared" si="5"/>
        <v>75</v>
      </c>
      <c r="F13" s="14">
        <f t="shared" si="1"/>
        <v>6000</v>
      </c>
      <c r="G13" s="6">
        <f t="shared" si="6"/>
        <v>138</v>
      </c>
      <c r="H13" s="14">
        <f t="shared" si="2"/>
        <v>11040</v>
      </c>
      <c r="I13" s="5">
        <f t="shared" si="7"/>
        <v>200</v>
      </c>
      <c r="J13" s="14">
        <f t="shared" si="3"/>
        <v>16000</v>
      </c>
    </row>
    <row r="14" spans="2:17">
      <c r="B14">
        <v>6</v>
      </c>
      <c r="C14" s="6">
        <f t="shared" si="4"/>
        <v>15</v>
      </c>
      <c r="D14" s="14">
        <f t="shared" si="0"/>
        <v>1200</v>
      </c>
      <c r="E14" s="5">
        <f t="shared" si="5"/>
        <v>78</v>
      </c>
      <c r="F14" s="14">
        <f t="shared" si="1"/>
        <v>6240</v>
      </c>
      <c r="G14" s="6">
        <f t="shared" si="6"/>
        <v>140</v>
      </c>
      <c r="H14" s="14">
        <f t="shared" si="2"/>
        <v>11200</v>
      </c>
      <c r="I14" s="5">
        <f t="shared" si="7"/>
        <v>203</v>
      </c>
      <c r="J14" s="14">
        <f t="shared" si="3"/>
        <v>16240</v>
      </c>
    </row>
    <row r="15" spans="2:17">
      <c r="B15">
        <v>7</v>
      </c>
      <c r="C15" s="6">
        <f t="shared" si="4"/>
        <v>18</v>
      </c>
      <c r="D15" s="14">
        <f t="shared" si="0"/>
        <v>1440</v>
      </c>
      <c r="E15" s="5">
        <f t="shared" si="5"/>
        <v>80</v>
      </c>
      <c r="F15" s="14">
        <f t="shared" si="1"/>
        <v>6400</v>
      </c>
      <c r="G15" s="6">
        <f t="shared" si="6"/>
        <v>143</v>
      </c>
      <c r="H15" s="14">
        <f t="shared" si="2"/>
        <v>11440</v>
      </c>
      <c r="I15" s="5">
        <f t="shared" si="7"/>
        <v>205</v>
      </c>
      <c r="J15" s="14">
        <f t="shared" si="3"/>
        <v>16400</v>
      </c>
    </row>
    <row r="16" spans="2:17">
      <c r="B16">
        <v>8</v>
      </c>
      <c r="C16" s="6">
        <f t="shared" si="4"/>
        <v>20</v>
      </c>
      <c r="D16" s="14">
        <f t="shared" si="0"/>
        <v>1600</v>
      </c>
      <c r="E16" s="5">
        <f t="shared" si="5"/>
        <v>83</v>
      </c>
      <c r="F16" s="14">
        <f t="shared" si="1"/>
        <v>6640</v>
      </c>
      <c r="G16" s="6">
        <f t="shared" si="6"/>
        <v>145</v>
      </c>
      <c r="H16" s="14">
        <f t="shared" si="2"/>
        <v>11600</v>
      </c>
      <c r="I16" s="5">
        <f t="shared" si="7"/>
        <v>208</v>
      </c>
      <c r="J16" s="14">
        <f t="shared" si="3"/>
        <v>16640</v>
      </c>
    </row>
    <row r="17" spans="2:10">
      <c r="B17">
        <v>9</v>
      </c>
      <c r="C17" s="6">
        <f t="shared" si="4"/>
        <v>23</v>
      </c>
      <c r="D17" s="14">
        <f t="shared" si="0"/>
        <v>1840</v>
      </c>
      <c r="E17" s="5">
        <f t="shared" si="5"/>
        <v>85</v>
      </c>
      <c r="F17" s="14">
        <f t="shared" si="1"/>
        <v>6800</v>
      </c>
      <c r="G17" s="6">
        <f t="shared" si="6"/>
        <v>148</v>
      </c>
      <c r="H17" s="14">
        <f t="shared" si="2"/>
        <v>11840</v>
      </c>
      <c r="I17" s="5">
        <f t="shared" si="7"/>
        <v>210</v>
      </c>
      <c r="J17" s="14">
        <f t="shared" si="3"/>
        <v>16800</v>
      </c>
    </row>
    <row r="18" spans="2:10">
      <c r="B18">
        <v>10</v>
      </c>
      <c r="C18" s="6">
        <f t="shared" si="4"/>
        <v>25</v>
      </c>
      <c r="D18" s="14">
        <f t="shared" si="0"/>
        <v>2000</v>
      </c>
      <c r="E18" s="5">
        <f t="shared" si="5"/>
        <v>88</v>
      </c>
      <c r="F18" s="14">
        <f t="shared" si="1"/>
        <v>7040</v>
      </c>
      <c r="G18" s="6">
        <f t="shared" si="6"/>
        <v>150</v>
      </c>
      <c r="H18" s="14">
        <f t="shared" si="2"/>
        <v>12000</v>
      </c>
      <c r="I18" s="5">
        <f t="shared" si="7"/>
        <v>213</v>
      </c>
      <c r="J18" s="14">
        <f t="shared" si="3"/>
        <v>17040</v>
      </c>
    </row>
    <row r="19" spans="2:10">
      <c r="B19">
        <v>11</v>
      </c>
      <c r="C19" s="6">
        <f t="shared" si="4"/>
        <v>28</v>
      </c>
      <c r="D19" s="14">
        <f t="shared" si="0"/>
        <v>2240</v>
      </c>
      <c r="E19" s="5">
        <f t="shared" si="5"/>
        <v>90</v>
      </c>
      <c r="F19" s="14">
        <f t="shared" si="1"/>
        <v>7200</v>
      </c>
      <c r="G19" s="6">
        <f t="shared" si="6"/>
        <v>153</v>
      </c>
      <c r="H19" s="14">
        <f t="shared" si="2"/>
        <v>12240</v>
      </c>
      <c r="I19" s="5">
        <f t="shared" si="7"/>
        <v>215</v>
      </c>
      <c r="J19" s="14">
        <f t="shared" si="3"/>
        <v>17200</v>
      </c>
    </row>
    <row r="20" spans="2:10">
      <c r="B20">
        <v>12</v>
      </c>
      <c r="C20" s="6">
        <f t="shared" si="4"/>
        <v>30</v>
      </c>
      <c r="D20" s="14">
        <f t="shared" si="0"/>
        <v>2400</v>
      </c>
      <c r="E20" s="5">
        <f t="shared" si="5"/>
        <v>93</v>
      </c>
      <c r="F20" s="14">
        <f t="shared" si="1"/>
        <v>7440</v>
      </c>
      <c r="G20" s="6">
        <f t="shared" si="6"/>
        <v>155</v>
      </c>
      <c r="H20" s="14">
        <f t="shared" si="2"/>
        <v>12400</v>
      </c>
      <c r="I20" s="5">
        <f t="shared" si="7"/>
        <v>218</v>
      </c>
      <c r="J20" s="14">
        <f t="shared" si="3"/>
        <v>17440</v>
      </c>
    </row>
    <row r="21" spans="2:10">
      <c r="B21">
        <v>13</v>
      </c>
      <c r="C21" s="6">
        <f t="shared" si="4"/>
        <v>33</v>
      </c>
      <c r="D21" s="14">
        <f t="shared" si="0"/>
        <v>2640</v>
      </c>
      <c r="E21" s="5">
        <f t="shared" si="5"/>
        <v>95</v>
      </c>
      <c r="F21" s="14">
        <f t="shared" si="1"/>
        <v>7600</v>
      </c>
      <c r="G21" s="6">
        <f t="shared" si="6"/>
        <v>158</v>
      </c>
      <c r="H21" s="14">
        <f t="shared" si="2"/>
        <v>12640</v>
      </c>
      <c r="I21" s="5">
        <f t="shared" si="7"/>
        <v>220</v>
      </c>
      <c r="J21" s="14">
        <f t="shared" si="3"/>
        <v>17600</v>
      </c>
    </row>
    <row r="22" spans="2:10">
      <c r="B22">
        <v>14</v>
      </c>
      <c r="C22" s="6">
        <f t="shared" si="4"/>
        <v>35</v>
      </c>
      <c r="D22" s="14">
        <f t="shared" si="0"/>
        <v>2800</v>
      </c>
      <c r="E22" s="5">
        <f t="shared" si="5"/>
        <v>98</v>
      </c>
      <c r="F22" s="14">
        <f t="shared" si="1"/>
        <v>7840</v>
      </c>
      <c r="G22" s="6">
        <f t="shared" si="6"/>
        <v>160</v>
      </c>
      <c r="H22" s="14">
        <f t="shared" si="2"/>
        <v>12800</v>
      </c>
      <c r="I22" s="5">
        <f t="shared" si="7"/>
        <v>223</v>
      </c>
      <c r="J22" s="14">
        <f t="shared" si="3"/>
        <v>17840</v>
      </c>
    </row>
    <row r="23" spans="2:10">
      <c r="B23">
        <v>15</v>
      </c>
      <c r="C23" s="6">
        <f t="shared" si="4"/>
        <v>38</v>
      </c>
      <c r="D23" s="14">
        <f t="shared" si="0"/>
        <v>3040</v>
      </c>
      <c r="E23" s="5">
        <f t="shared" si="5"/>
        <v>100</v>
      </c>
      <c r="F23" s="14">
        <f t="shared" si="1"/>
        <v>8000</v>
      </c>
      <c r="G23" s="6">
        <f t="shared" si="6"/>
        <v>163</v>
      </c>
      <c r="H23" s="14">
        <f t="shared" si="2"/>
        <v>13040</v>
      </c>
      <c r="I23" s="5">
        <f t="shared" si="7"/>
        <v>225</v>
      </c>
      <c r="J23" s="14">
        <f t="shared" si="3"/>
        <v>18000</v>
      </c>
    </row>
    <row r="24" spans="2:10">
      <c r="B24">
        <v>16</v>
      </c>
      <c r="C24" s="6">
        <f t="shared" si="4"/>
        <v>40</v>
      </c>
      <c r="D24" s="14">
        <f t="shared" si="0"/>
        <v>3200</v>
      </c>
      <c r="E24" s="5">
        <f t="shared" si="5"/>
        <v>103</v>
      </c>
      <c r="F24" s="14">
        <f t="shared" si="1"/>
        <v>8240</v>
      </c>
      <c r="G24" s="6">
        <f t="shared" si="6"/>
        <v>165</v>
      </c>
      <c r="H24" s="14">
        <f t="shared" si="2"/>
        <v>13200</v>
      </c>
      <c r="I24" s="5">
        <f t="shared" si="7"/>
        <v>228</v>
      </c>
      <c r="J24" s="14">
        <f t="shared" si="3"/>
        <v>18240</v>
      </c>
    </row>
    <row r="25" spans="2:10">
      <c r="B25">
        <v>17</v>
      </c>
      <c r="C25" s="6">
        <f t="shared" si="4"/>
        <v>43</v>
      </c>
      <c r="D25" s="14">
        <f t="shared" si="0"/>
        <v>3440</v>
      </c>
      <c r="E25" s="5">
        <f t="shared" si="5"/>
        <v>105</v>
      </c>
      <c r="F25" s="14">
        <f t="shared" si="1"/>
        <v>8400</v>
      </c>
      <c r="G25" s="6">
        <f t="shared" si="6"/>
        <v>168</v>
      </c>
      <c r="H25" s="14">
        <f t="shared" si="2"/>
        <v>13440</v>
      </c>
      <c r="I25" s="5">
        <f t="shared" si="7"/>
        <v>230</v>
      </c>
      <c r="J25" s="14">
        <f t="shared" si="3"/>
        <v>18400</v>
      </c>
    </row>
    <row r="26" spans="2:10">
      <c r="B26">
        <v>18</v>
      </c>
      <c r="C26" s="6">
        <f t="shared" si="4"/>
        <v>45</v>
      </c>
      <c r="D26" s="14">
        <f t="shared" si="0"/>
        <v>3600</v>
      </c>
      <c r="E26" s="5">
        <f t="shared" si="5"/>
        <v>108</v>
      </c>
      <c r="F26" s="14">
        <f t="shared" si="1"/>
        <v>8640</v>
      </c>
      <c r="G26" s="6">
        <f t="shared" si="6"/>
        <v>170</v>
      </c>
      <c r="H26" s="14">
        <f t="shared" si="2"/>
        <v>13600</v>
      </c>
      <c r="I26" s="5">
        <f t="shared" si="7"/>
        <v>233</v>
      </c>
      <c r="J26" s="14">
        <f t="shared" si="3"/>
        <v>18640</v>
      </c>
    </row>
    <row r="27" spans="2:10">
      <c r="B27">
        <v>19</v>
      </c>
      <c r="C27" s="6">
        <f t="shared" si="4"/>
        <v>48</v>
      </c>
      <c r="D27" s="14">
        <f t="shared" si="0"/>
        <v>3840</v>
      </c>
      <c r="E27" s="5">
        <f t="shared" si="5"/>
        <v>110</v>
      </c>
      <c r="F27" s="14">
        <f t="shared" si="1"/>
        <v>8800</v>
      </c>
      <c r="G27" s="6">
        <f t="shared" si="6"/>
        <v>173</v>
      </c>
      <c r="H27" s="14">
        <f t="shared" si="2"/>
        <v>13840</v>
      </c>
      <c r="I27" s="5">
        <f t="shared" si="7"/>
        <v>235</v>
      </c>
      <c r="J27" s="14">
        <f t="shared" si="3"/>
        <v>18800</v>
      </c>
    </row>
    <row r="28" spans="2:10">
      <c r="B28">
        <v>20</v>
      </c>
      <c r="C28" s="6">
        <f t="shared" si="4"/>
        <v>50</v>
      </c>
      <c r="D28" s="14">
        <f t="shared" si="0"/>
        <v>4000</v>
      </c>
      <c r="E28" s="5">
        <f t="shared" si="5"/>
        <v>113</v>
      </c>
      <c r="F28" s="14">
        <f t="shared" si="1"/>
        <v>9040</v>
      </c>
      <c r="G28" s="6">
        <f t="shared" si="6"/>
        <v>175</v>
      </c>
      <c r="H28" s="14">
        <f t="shared" si="2"/>
        <v>14000</v>
      </c>
      <c r="I28" s="5">
        <f t="shared" si="7"/>
        <v>238</v>
      </c>
      <c r="J28" s="14">
        <f t="shared" si="3"/>
        <v>19040</v>
      </c>
    </row>
    <row r="29" spans="2:10">
      <c r="B29">
        <v>21</v>
      </c>
      <c r="C29" s="6">
        <f t="shared" si="4"/>
        <v>53</v>
      </c>
      <c r="D29" s="14">
        <f t="shared" si="0"/>
        <v>4240</v>
      </c>
      <c r="E29" s="5">
        <f t="shared" si="5"/>
        <v>115</v>
      </c>
      <c r="F29" s="14">
        <f t="shared" si="1"/>
        <v>9200</v>
      </c>
      <c r="G29" s="6">
        <f t="shared" si="6"/>
        <v>178</v>
      </c>
      <c r="H29" s="14">
        <f t="shared" si="2"/>
        <v>14240</v>
      </c>
      <c r="I29" s="5">
        <f t="shared" si="7"/>
        <v>240</v>
      </c>
      <c r="J29" s="14">
        <f t="shared" si="3"/>
        <v>19200</v>
      </c>
    </row>
    <row r="30" spans="2:10">
      <c r="B30">
        <v>22</v>
      </c>
      <c r="C30" s="6">
        <f t="shared" si="4"/>
        <v>55</v>
      </c>
      <c r="D30" s="14">
        <f t="shared" si="0"/>
        <v>4400</v>
      </c>
      <c r="E30" s="5">
        <f t="shared" si="5"/>
        <v>118</v>
      </c>
      <c r="F30" s="14">
        <f t="shared" si="1"/>
        <v>9440</v>
      </c>
      <c r="G30" s="6">
        <f t="shared" si="6"/>
        <v>180</v>
      </c>
      <c r="H30" s="14">
        <f t="shared" si="2"/>
        <v>14400</v>
      </c>
      <c r="I30" s="5">
        <f t="shared" si="7"/>
        <v>243</v>
      </c>
      <c r="J30" s="14">
        <f t="shared" si="3"/>
        <v>19440</v>
      </c>
    </row>
    <row r="31" spans="2:10">
      <c r="B31">
        <v>23</v>
      </c>
      <c r="C31" s="6">
        <f t="shared" si="4"/>
        <v>58</v>
      </c>
      <c r="D31" s="14">
        <f t="shared" si="0"/>
        <v>4640</v>
      </c>
      <c r="E31" s="5">
        <f t="shared" si="5"/>
        <v>120</v>
      </c>
      <c r="F31" s="14">
        <f t="shared" si="1"/>
        <v>9600</v>
      </c>
      <c r="G31" s="6">
        <f t="shared" si="6"/>
        <v>183</v>
      </c>
      <c r="H31" s="14">
        <f t="shared" si="2"/>
        <v>14640</v>
      </c>
      <c r="I31" s="5">
        <f t="shared" si="7"/>
        <v>245</v>
      </c>
      <c r="J31" s="14">
        <f t="shared" si="3"/>
        <v>19600</v>
      </c>
    </row>
    <row r="32" spans="2:10">
      <c r="B32">
        <v>24</v>
      </c>
      <c r="C32" s="6">
        <f t="shared" si="4"/>
        <v>60</v>
      </c>
      <c r="D32" s="14">
        <f t="shared" si="0"/>
        <v>4800</v>
      </c>
      <c r="E32" s="5">
        <f t="shared" si="5"/>
        <v>123</v>
      </c>
      <c r="F32" s="14">
        <f t="shared" si="1"/>
        <v>9840</v>
      </c>
      <c r="G32" s="6">
        <f t="shared" si="6"/>
        <v>185</v>
      </c>
      <c r="H32" s="14">
        <f t="shared" si="2"/>
        <v>14800</v>
      </c>
      <c r="I32" s="5">
        <f t="shared" si="7"/>
        <v>248</v>
      </c>
      <c r="J32" s="14">
        <f t="shared" si="3"/>
        <v>19840</v>
      </c>
    </row>
    <row r="33" spans="2:10" ht="15.75" thickBot="1">
      <c r="B33">
        <v>25</v>
      </c>
      <c r="C33" s="8">
        <f t="shared" si="4"/>
        <v>63</v>
      </c>
      <c r="D33" s="27">
        <f t="shared" si="0"/>
        <v>5040</v>
      </c>
      <c r="E33" s="11">
        <f t="shared" si="5"/>
        <v>125</v>
      </c>
      <c r="F33" s="27">
        <f t="shared" si="1"/>
        <v>10000</v>
      </c>
      <c r="G33" s="8">
        <f t="shared" si="6"/>
        <v>188</v>
      </c>
      <c r="H33" s="27">
        <f t="shared" si="2"/>
        <v>15040</v>
      </c>
      <c r="I33" s="11">
        <f t="shared" si="7"/>
        <v>250</v>
      </c>
      <c r="J33" s="27">
        <f t="shared" si="3"/>
        <v>20000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3"/>
  <sheetViews>
    <sheetView zoomScaleNormal="100" workbookViewId="0">
      <selection activeCell="G4" sqref="G4"/>
    </sheetView>
  </sheetViews>
  <sheetFormatPr baseColWidth="10" defaultRowHeight="15"/>
  <cols>
    <col min="2" max="2" width="14.140625" hidden="1" customWidth="1"/>
    <col min="3" max="10" width="14.140625" customWidth="1"/>
  </cols>
  <sheetData>
    <row r="1" spans="2:13">
      <c r="B1" s="28"/>
      <c r="C1" s="21" t="s">
        <v>0</v>
      </c>
      <c r="D1" s="21" t="s">
        <v>16</v>
      </c>
      <c r="E1" s="5"/>
    </row>
    <row r="2" spans="2:13">
      <c r="B2" s="28"/>
      <c r="C2" s="1" t="s">
        <v>2</v>
      </c>
      <c r="D2" s="22">
        <v>8500</v>
      </c>
      <c r="E2" s="23" t="s">
        <v>15</v>
      </c>
      <c r="H2" t="s">
        <v>17</v>
      </c>
      <c r="I2" s="32">
        <v>1</v>
      </c>
      <c r="J2" t="s">
        <v>5</v>
      </c>
      <c r="L2" s="29"/>
      <c r="M2" s="30"/>
    </row>
    <row r="3" spans="2:13">
      <c r="C3" s="1" t="s">
        <v>3</v>
      </c>
      <c r="D3" s="31">
        <f>((D2/(1/6*PI()))^(1/3))*10</f>
        <v>253.20567461564667</v>
      </c>
      <c r="E3" s="1" t="s">
        <v>5</v>
      </c>
    </row>
    <row r="6" spans="2:13">
      <c r="C6" s="4" t="s">
        <v>4</v>
      </c>
      <c r="E6" s="33" t="str">
        <f>"Kugel "&amp;TEXT(D2,"#.##0")&amp;" ℓ"</f>
        <v>Kugel 8.500 ℓ</v>
      </c>
      <c r="G6" t="str">
        <f>"Tankhöhe "&amp;TEXT(D3,"#.##0")&amp;" cm"</f>
        <v>Tankhöhe 253 cm</v>
      </c>
    </row>
    <row r="7" spans="2:13" ht="15.75" thickBot="1">
      <c r="E7" t="str">
        <f>IF(Reserve&gt;0,"Berücksichtiger Abstand zwischen Tanksohle und Messleitung: "&amp;Reserve&amp;" cm","")</f>
        <v>Berücksichtiger Abstand zwischen Tanksohle und Messleitung: 1 cm</v>
      </c>
    </row>
    <row r="8" spans="2:13" ht="15.75" thickBot="1">
      <c r="C8" s="17" t="s">
        <v>7</v>
      </c>
      <c r="D8" s="18" t="s">
        <v>8</v>
      </c>
      <c r="E8" s="19" t="s">
        <v>7</v>
      </c>
      <c r="F8" s="20" t="s">
        <v>8</v>
      </c>
      <c r="G8" s="17" t="s">
        <v>7</v>
      </c>
      <c r="H8" s="18" t="s">
        <v>8</v>
      </c>
      <c r="I8" s="19" t="s">
        <v>7</v>
      </c>
      <c r="J8" s="18" t="s">
        <v>8</v>
      </c>
    </row>
    <row r="9" spans="2:13">
      <c r="B9">
        <v>1</v>
      </c>
      <c r="C9" s="24">
        <f>ROUND($D$3/100*B9,0)</f>
        <v>3</v>
      </c>
      <c r="D9" s="25">
        <f t="shared" ref="D9:D33" si="0">IF(C9+Reserve&gt;$D$3,"",ROUND(1/3*PI()*(C9+Reserve)^2*(3*$D$3/2-(C9+Reserve))*0.001,0))</f>
        <v>6</v>
      </c>
      <c r="E9" s="26">
        <f>ROUND($D$3/100*(B9+25),0)</f>
        <v>66</v>
      </c>
      <c r="F9" s="25">
        <f t="shared" ref="F9:F33" si="1">IF(E9+Reserve&gt;$D$3,"",ROUND(1/3*PI()*(E9+Reserve)^2*(3*$D$3/2-(E9+Reserve))*0.001,0))</f>
        <v>1470</v>
      </c>
      <c r="G9" s="24">
        <f>ROUND($D$3/100*(B9+50),0)</f>
        <v>129</v>
      </c>
      <c r="H9" s="25">
        <f t="shared" ref="H9:H33" si="2">IF(G9+Reserve&gt;$D$3,"",ROUND(1/3*PI()*(G9+Reserve)^2*(3*$D$3/2-(G9+Reserve))*0.001,0))</f>
        <v>4421</v>
      </c>
      <c r="I9" s="26">
        <f>ROUND($D$3/100*(B9+75),0)</f>
        <v>192</v>
      </c>
      <c r="J9" s="25">
        <f t="shared" ref="J9:J33" si="3">IF(I9+Reserve&gt;$D$3,"",ROUND(1/3*PI()*(I9+Reserve)^2*(3*$D$3/2-(I9+Reserve))*0.001,0))</f>
        <v>7287</v>
      </c>
    </row>
    <row r="10" spans="2:13">
      <c r="B10">
        <v>2</v>
      </c>
      <c r="C10" s="6">
        <f t="shared" ref="C10:C33" si="4">ROUND($D$3/100*B10,0)</f>
        <v>5</v>
      </c>
      <c r="D10" s="14">
        <f t="shared" si="0"/>
        <v>14</v>
      </c>
      <c r="E10" s="5">
        <f t="shared" ref="E10:E33" si="5">ROUND($D$3/100*(B10+25),0)</f>
        <v>68</v>
      </c>
      <c r="F10" s="14">
        <f t="shared" si="1"/>
        <v>1550</v>
      </c>
      <c r="G10" s="6">
        <f t="shared" ref="G10:G33" si="6">ROUND($D$3/100*(B10+50),0)</f>
        <v>132</v>
      </c>
      <c r="H10" s="14">
        <f t="shared" si="2"/>
        <v>4572</v>
      </c>
      <c r="I10" s="5">
        <f t="shared" ref="I10:I33" si="7">ROUND($D$3/100*(B10+75),0)</f>
        <v>195</v>
      </c>
      <c r="J10" s="14">
        <f t="shared" si="3"/>
        <v>7394</v>
      </c>
    </row>
    <row r="11" spans="2:13">
      <c r="B11">
        <v>3</v>
      </c>
      <c r="C11" s="6">
        <f t="shared" si="4"/>
        <v>8</v>
      </c>
      <c r="D11" s="14">
        <f t="shared" si="0"/>
        <v>31</v>
      </c>
      <c r="E11" s="5">
        <f t="shared" si="5"/>
        <v>71</v>
      </c>
      <c r="F11" s="14">
        <f t="shared" si="1"/>
        <v>1671</v>
      </c>
      <c r="G11" s="6">
        <f t="shared" si="6"/>
        <v>134</v>
      </c>
      <c r="H11" s="14">
        <f t="shared" si="2"/>
        <v>4672</v>
      </c>
      <c r="I11" s="5">
        <f t="shared" si="7"/>
        <v>198</v>
      </c>
      <c r="J11" s="14">
        <f t="shared" si="3"/>
        <v>7498</v>
      </c>
    </row>
    <row r="12" spans="2:13">
      <c r="B12">
        <v>4</v>
      </c>
      <c r="C12" s="6">
        <f t="shared" si="4"/>
        <v>10</v>
      </c>
      <c r="D12" s="14">
        <f t="shared" si="0"/>
        <v>47</v>
      </c>
      <c r="E12" s="5">
        <f t="shared" si="5"/>
        <v>73</v>
      </c>
      <c r="F12" s="14">
        <f t="shared" si="1"/>
        <v>1754</v>
      </c>
      <c r="G12" s="6">
        <f t="shared" si="6"/>
        <v>137</v>
      </c>
      <c r="H12" s="14">
        <f t="shared" si="2"/>
        <v>4822</v>
      </c>
      <c r="I12" s="5">
        <f t="shared" si="7"/>
        <v>200</v>
      </c>
      <c r="J12" s="14">
        <f t="shared" si="3"/>
        <v>7565</v>
      </c>
    </row>
    <row r="13" spans="2:13">
      <c r="B13">
        <v>5</v>
      </c>
      <c r="C13" s="6">
        <f t="shared" si="4"/>
        <v>13</v>
      </c>
      <c r="D13" s="14">
        <f t="shared" si="0"/>
        <v>75</v>
      </c>
      <c r="E13" s="5">
        <f t="shared" si="5"/>
        <v>76</v>
      </c>
      <c r="F13" s="14">
        <f t="shared" si="1"/>
        <v>1880</v>
      </c>
      <c r="G13" s="6">
        <f t="shared" si="6"/>
        <v>139</v>
      </c>
      <c r="H13" s="14">
        <f t="shared" si="2"/>
        <v>4922</v>
      </c>
      <c r="I13" s="5">
        <f t="shared" si="7"/>
        <v>203</v>
      </c>
      <c r="J13" s="14">
        <f t="shared" si="3"/>
        <v>7662</v>
      </c>
    </row>
    <row r="14" spans="2:13">
      <c r="B14">
        <v>6</v>
      </c>
      <c r="C14" s="6">
        <f t="shared" si="4"/>
        <v>15</v>
      </c>
      <c r="D14" s="14">
        <f t="shared" si="0"/>
        <v>98</v>
      </c>
      <c r="E14" s="5">
        <f t="shared" si="5"/>
        <v>78</v>
      </c>
      <c r="F14" s="14">
        <f t="shared" si="1"/>
        <v>1966</v>
      </c>
      <c r="G14" s="6">
        <f t="shared" si="6"/>
        <v>142</v>
      </c>
      <c r="H14" s="14">
        <f t="shared" si="2"/>
        <v>5071</v>
      </c>
      <c r="I14" s="5">
        <f t="shared" si="7"/>
        <v>205</v>
      </c>
      <c r="J14" s="14">
        <f t="shared" si="3"/>
        <v>7724</v>
      </c>
    </row>
    <row r="15" spans="2:13">
      <c r="B15">
        <v>7</v>
      </c>
      <c r="C15" s="6">
        <f t="shared" si="4"/>
        <v>18</v>
      </c>
      <c r="D15" s="14">
        <f t="shared" si="0"/>
        <v>136</v>
      </c>
      <c r="E15" s="5">
        <f t="shared" si="5"/>
        <v>81</v>
      </c>
      <c r="F15" s="14">
        <f t="shared" si="1"/>
        <v>2097</v>
      </c>
      <c r="G15" s="6">
        <f t="shared" si="6"/>
        <v>144</v>
      </c>
      <c r="H15" s="14">
        <f t="shared" si="2"/>
        <v>5170</v>
      </c>
      <c r="I15" s="5">
        <f t="shared" si="7"/>
        <v>208</v>
      </c>
      <c r="J15" s="14">
        <f t="shared" si="3"/>
        <v>7813</v>
      </c>
    </row>
    <row r="16" spans="2:13">
      <c r="B16">
        <v>8</v>
      </c>
      <c r="C16" s="6">
        <f t="shared" si="4"/>
        <v>20</v>
      </c>
      <c r="D16" s="14">
        <f t="shared" si="0"/>
        <v>166</v>
      </c>
      <c r="E16" s="5">
        <f t="shared" si="5"/>
        <v>84</v>
      </c>
      <c r="F16" s="14">
        <f t="shared" si="1"/>
        <v>2231</v>
      </c>
      <c r="G16" s="6">
        <f t="shared" si="6"/>
        <v>147</v>
      </c>
      <c r="H16" s="14">
        <f t="shared" si="2"/>
        <v>5317</v>
      </c>
      <c r="I16" s="5">
        <f t="shared" si="7"/>
        <v>210</v>
      </c>
      <c r="J16" s="14">
        <f t="shared" si="3"/>
        <v>7870</v>
      </c>
    </row>
    <row r="17" spans="2:10">
      <c r="B17">
        <v>9</v>
      </c>
      <c r="C17" s="6">
        <f t="shared" si="4"/>
        <v>23</v>
      </c>
      <c r="D17" s="14">
        <f t="shared" si="0"/>
        <v>215</v>
      </c>
      <c r="E17" s="5">
        <f t="shared" si="5"/>
        <v>86</v>
      </c>
      <c r="F17" s="14">
        <f t="shared" si="1"/>
        <v>2321</v>
      </c>
      <c r="G17" s="6">
        <f t="shared" si="6"/>
        <v>149</v>
      </c>
      <c r="H17" s="14">
        <f t="shared" si="2"/>
        <v>5415</v>
      </c>
      <c r="I17" s="5">
        <f t="shared" si="7"/>
        <v>213</v>
      </c>
      <c r="J17" s="14">
        <f t="shared" si="3"/>
        <v>7952</v>
      </c>
    </row>
    <row r="18" spans="2:10">
      <c r="B18">
        <v>10</v>
      </c>
      <c r="C18" s="6">
        <f t="shared" si="4"/>
        <v>25</v>
      </c>
      <c r="D18" s="14">
        <f t="shared" si="0"/>
        <v>250</v>
      </c>
      <c r="E18" s="5">
        <f t="shared" si="5"/>
        <v>89</v>
      </c>
      <c r="F18" s="14">
        <f t="shared" si="1"/>
        <v>2458</v>
      </c>
      <c r="G18" s="6">
        <f t="shared" si="6"/>
        <v>152</v>
      </c>
      <c r="H18" s="14">
        <f t="shared" si="2"/>
        <v>5560</v>
      </c>
      <c r="I18" s="5">
        <f t="shared" si="7"/>
        <v>215</v>
      </c>
      <c r="J18" s="14">
        <f t="shared" si="3"/>
        <v>8003</v>
      </c>
    </row>
    <row r="19" spans="2:10">
      <c r="B19">
        <v>11</v>
      </c>
      <c r="C19" s="6">
        <f t="shared" si="4"/>
        <v>28</v>
      </c>
      <c r="D19" s="14">
        <f t="shared" si="0"/>
        <v>309</v>
      </c>
      <c r="E19" s="5">
        <f t="shared" si="5"/>
        <v>91</v>
      </c>
      <c r="F19" s="14">
        <f t="shared" si="1"/>
        <v>2551</v>
      </c>
      <c r="G19" s="6">
        <f t="shared" si="6"/>
        <v>154</v>
      </c>
      <c r="H19" s="14">
        <f t="shared" si="2"/>
        <v>5656</v>
      </c>
      <c r="I19" s="5">
        <f t="shared" si="7"/>
        <v>218</v>
      </c>
      <c r="J19" s="14">
        <f t="shared" si="3"/>
        <v>8077</v>
      </c>
    </row>
    <row r="20" spans="2:10">
      <c r="B20">
        <v>12</v>
      </c>
      <c r="C20" s="6">
        <f t="shared" si="4"/>
        <v>30</v>
      </c>
      <c r="D20" s="14">
        <f t="shared" si="0"/>
        <v>351</v>
      </c>
      <c r="E20" s="5">
        <f t="shared" si="5"/>
        <v>94</v>
      </c>
      <c r="F20" s="14">
        <f t="shared" si="1"/>
        <v>2692</v>
      </c>
      <c r="G20" s="6">
        <f t="shared" si="6"/>
        <v>157</v>
      </c>
      <c r="H20" s="14">
        <f t="shared" si="2"/>
        <v>5799</v>
      </c>
      <c r="I20" s="5">
        <f t="shared" si="7"/>
        <v>220</v>
      </c>
      <c r="J20" s="14">
        <f t="shared" si="3"/>
        <v>8122</v>
      </c>
    </row>
    <row r="21" spans="2:10">
      <c r="B21">
        <v>13</v>
      </c>
      <c r="C21" s="6">
        <f t="shared" si="4"/>
        <v>33</v>
      </c>
      <c r="D21" s="14">
        <f t="shared" si="0"/>
        <v>419</v>
      </c>
      <c r="E21" s="5">
        <f t="shared" si="5"/>
        <v>96</v>
      </c>
      <c r="F21" s="14">
        <f t="shared" si="1"/>
        <v>2787</v>
      </c>
      <c r="G21" s="6">
        <f t="shared" si="6"/>
        <v>160</v>
      </c>
      <c r="H21" s="14">
        <f t="shared" si="2"/>
        <v>5939</v>
      </c>
      <c r="I21" s="5">
        <f t="shared" si="7"/>
        <v>223</v>
      </c>
      <c r="J21" s="14">
        <f t="shared" si="3"/>
        <v>8187</v>
      </c>
    </row>
    <row r="22" spans="2:10">
      <c r="B22">
        <v>14</v>
      </c>
      <c r="C22" s="6">
        <f t="shared" si="4"/>
        <v>35</v>
      </c>
      <c r="D22" s="14">
        <f t="shared" si="0"/>
        <v>467</v>
      </c>
      <c r="E22" s="5">
        <f t="shared" si="5"/>
        <v>99</v>
      </c>
      <c r="F22" s="14">
        <f t="shared" si="1"/>
        <v>2930</v>
      </c>
      <c r="G22" s="6">
        <f t="shared" si="6"/>
        <v>162</v>
      </c>
      <c r="H22" s="14">
        <f t="shared" si="2"/>
        <v>6032</v>
      </c>
      <c r="I22" s="5">
        <f t="shared" si="7"/>
        <v>225</v>
      </c>
      <c r="J22" s="14">
        <f t="shared" si="3"/>
        <v>8227</v>
      </c>
    </row>
    <row r="23" spans="2:10">
      <c r="B23">
        <v>15</v>
      </c>
      <c r="C23" s="6">
        <f t="shared" si="4"/>
        <v>38</v>
      </c>
      <c r="D23" s="14">
        <f t="shared" si="0"/>
        <v>543</v>
      </c>
      <c r="E23" s="5">
        <f t="shared" si="5"/>
        <v>101</v>
      </c>
      <c r="F23" s="14">
        <f t="shared" si="1"/>
        <v>3027</v>
      </c>
      <c r="G23" s="6">
        <f t="shared" si="6"/>
        <v>165</v>
      </c>
      <c r="H23" s="14">
        <f t="shared" si="2"/>
        <v>6170</v>
      </c>
      <c r="I23" s="5">
        <f t="shared" si="7"/>
        <v>228</v>
      </c>
      <c r="J23" s="14">
        <f t="shared" si="3"/>
        <v>8282</v>
      </c>
    </row>
    <row r="24" spans="2:10">
      <c r="B24">
        <v>16</v>
      </c>
      <c r="C24" s="6">
        <f t="shared" si="4"/>
        <v>41</v>
      </c>
      <c r="D24" s="14">
        <f t="shared" si="0"/>
        <v>624</v>
      </c>
      <c r="E24" s="5">
        <f t="shared" si="5"/>
        <v>104</v>
      </c>
      <c r="F24" s="14">
        <f t="shared" si="1"/>
        <v>3173</v>
      </c>
      <c r="G24" s="6">
        <f t="shared" si="6"/>
        <v>167</v>
      </c>
      <c r="H24" s="14">
        <f t="shared" si="2"/>
        <v>6260</v>
      </c>
      <c r="I24" s="5">
        <f t="shared" si="7"/>
        <v>230</v>
      </c>
      <c r="J24" s="14">
        <f t="shared" si="3"/>
        <v>8315</v>
      </c>
    </row>
    <row r="25" spans="2:10">
      <c r="B25">
        <v>17</v>
      </c>
      <c r="C25" s="6">
        <f t="shared" si="4"/>
        <v>43</v>
      </c>
      <c r="D25" s="14">
        <f t="shared" si="0"/>
        <v>681</v>
      </c>
      <c r="E25" s="5">
        <f t="shared" si="5"/>
        <v>106</v>
      </c>
      <c r="F25" s="14">
        <f t="shared" si="1"/>
        <v>3271</v>
      </c>
      <c r="G25" s="6">
        <f t="shared" si="6"/>
        <v>170</v>
      </c>
      <c r="H25" s="14">
        <f t="shared" si="2"/>
        <v>6394</v>
      </c>
      <c r="I25" s="5">
        <f t="shared" si="7"/>
        <v>233</v>
      </c>
      <c r="J25" s="14">
        <f t="shared" si="3"/>
        <v>8361</v>
      </c>
    </row>
    <row r="26" spans="2:10">
      <c r="B26">
        <v>18</v>
      </c>
      <c r="C26" s="6">
        <f t="shared" si="4"/>
        <v>46</v>
      </c>
      <c r="D26" s="14">
        <f t="shared" si="0"/>
        <v>770</v>
      </c>
      <c r="E26" s="5">
        <f t="shared" si="5"/>
        <v>109</v>
      </c>
      <c r="F26" s="14">
        <f t="shared" si="1"/>
        <v>3419</v>
      </c>
      <c r="G26" s="6">
        <f t="shared" si="6"/>
        <v>172</v>
      </c>
      <c r="H26" s="14">
        <f t="shared" si="2"/>
        <v>6482</v>
      </c>
      <c r="I26" s="5">
        <f t="shared" si="7"/>
        <v>235</v>
      </c>
      <c r="J26" s="14">
        <f t="shared" si="3"/>
        <v>8388</v>
      </c>
    </row>
    <row r="27" spans="2:10">
      <c r="B27">
        <v>19</v>
      </c>
      <c r="C27" s="6">
        <f t="shared" si="4"/>
        <v>48</v>
      </c>
      <c r="D27" s="14">
        <f t="shared" si="0"/>
        <v>832</v>
      </c>
      <c r="E27" s="5">
        <f t="shared" si="5"/>
        <v>111</v>
      </c>
      <c r="F27" s="14">
        <f t="shared" si="1"/>
        <v>3518</v>
      </c>
      <c r="G27" s="6">
        <f t="shared" si="6"/>
        <v>175</v>
      </c>
      <c r="H27" s="14">
        <f t="shared" si="2"/>
        <v>6611</v>
      </c>
      <c r="I27" s="5">
        <f t="shared" si="7"/>
        <v>238</v>
      </c>
      <c r="J27" s="14">
        <f t="shared" si="3"/>
        <v>8423</v>
      </c>
    </row>
    <row r="28" spans="2:10">
      <c r="B28">
        <v>20</v>
      </c>
      <c r="C28" s="6">
        <f t="shared" si="4"/>
        <v>51</v>
      </c>
      <c r="D28" s="14">
        <f t="shared" si="0"/>
        <v>928</v>
      </c>
      <c r="E28" s="5">
        <f t="shared" si="5"/>
        <v>114</v>
      </c>
      <c r="F28" s="14">
        <f t="shared" si="1"/>
        <v>3667</v>
      </c>
      <c r="G28" s="6">
        <f t="shared" si="6"/>
        <v>177</v>
      </c>
      <c r="H28" s="14">
        <f t="shared" si="2"/>
        <v>6696</v>
      </c>
      <c r="I28" s="5">
        <f t="shared" si="7"/>
        <v>241</v>
      </c>
      <c r="J28" s="14">
        <f t="shared" si="3"/>
        <v>8452</v>
      </c>
    </row>
    <row r="29" spans="2:10">
      <c r="B29">
        <v>21</v>
      </c>
      <c r="C29" s="6">
        <f t="shared" si="4"/>
        <v>53</v>
      </c>
      <c r="D29" s="14">
        <f t="shared" si="0"/>
        <v>995</v>
      </c>
      <c r="E29" s="5">
        <f t="shared" si="5"/>
        <v>116</v>
      </c>
      <c r="F29" s="14">
        <f t="shared" si="1"/>
        <v>3767</v>
      </c>
      <c r="G29" s="6">
        <f t="shared" si="6"/>
        <v>180</v>
      </c>
      <c r="H29" s="14">
        <f t="shared" si="2"/>
        <v>6821</v>
      </c>
      <c r="I29" s="5">
        <f t="shared" si="7"/>
        <v>243</v>
      </c>
      <c r="J29" s="14">
        <f t="shared" si="3"/>
        <v>8467</v>
      </c>
    </row>
    <row r="30" spans="2:10">
      <c r="B30">
        <v>22</v>
      </c>
      <c r="C30" s="6">
        <f t="shared" si="4"/>
        <v>56</v>
      </c>
      <c r="D30" s="14">
        <f t="shared" si="0"/>
        <v>1098</v>
      </c>
      <c r="E30" s="5">
        <f t="shared" si="5"/>
        <v>119</v>
      </c>
      <c r="F30" s="14">
        <f t="shared" si="1"/>
        <v>3918</v>
      </c>
      <c r="G30" s="6">
        <f t="shared" si="6"/>
        <v>182</v>
      </c>
      <c r="H30" s="14">
        <f t="shared" si="2"/>
        <v>6902</v>
      </c>
      <c r="I30" s="5">
        <f t="shared" si="7"/>
        <v>246</v>
      </c>
      <c r="J30" s="14">
        <f t="shared" si="3"/>
        <v>8485</v>
      </c>
    </row>
    <row r="31" spans="2:10">
      <c r="B31">
        <v>23</v>
      </c>
      <c r="C31" s="6">
        <f t="shared" si="4"/>
        <v>58</v>
      </c>
      <c r="D31" s="14">
        <f t="shared" si="0"/>
        <v>1169</v>
      </c>
      <c r="E31" s="5">
        <f t="shared" si="5"/>
        <v>122</v>
      </c>
      <c r="F31" s="14">
        <f t="shared" si="1"/>
        <v>4069</v>
      </c>
      <c r="G31" s="6">
        <f t="shared" si="6"/>
        <v>185</v>
      </c>
      <c r="H31" s="14">
        <f t="shared" si="2"/>
        <v>7021</v>
      </c>
      <c r="I31" s="5">
        <f t="shared" si="7"/>
        <v>248</v>
      </c>
      <c r="J31" s="14">
        <f t="shared" si="3"/>
        <v>8493</v>
      </c>
    </row>
    <row r="32" spans="2:10">
      <c r="B32">
        <v>24</v>
      </c>
      <c r="C32" s="6">
        <f t="shared" si="4"/>
        <v>61</v>
      </c>
      <c r="D32" s="14">
        <f t="shared" si="0"/>
        <v>1279</v>
      </c>
      <c r="E32" s="5">
        <f t="shared" si="5"/>
        <v>124</v>
      </c>
      <c r="F32" s="14">
        <f t="shared" si="1"/>
        <v>4169</v>
      </c>
      <c r="G32" s="6">
        <f t="shared" si="6"/>
        <v>187</v>
      </c>
      <c r="H32" s="14">
        <f t="shared" si="2"/>
        <v>7099</v>
      </c>
      <c r="I32" s="5">
        <f t="shared" si="7"/>
        <v>251</v>
      </c>
      <c r="J32" s="14">
        <f t="shared" si="3"/>
        <v>8499</v>
      </c>
    </row>
    <row r="33" spans="2:10" ht="15.75" thickBot="1">
      <c r="B33">
        <v>25</v>
      </c>
      <c r="C33" s="8">
        <f t="shared" si="4"/>
        <v>63</v>
      </c>
      <c r="D33" s="27">
        <f t="shared" si="0"/>
        <v>1355</v>
      </c>
      <c r="E33" s="11">
        <f t="shared" si="5"/>
        <v>127</v>
      </c>
      <c r="F33" s="27">
        <f t="shared" si="1"/>
        <v>4320</v>
      </c>
      <c r="G33" s="8">
        <f t="shared" si="6"/>
        <v>190</v>
      </c>
      <c r="H33" s="27">
        <f t="shared" si="2"/>
        <v>7213</v>
      </c>
      <c r="I33" s="11">
        <f t="shared" si="7"/>
        <v>253</v>
      </c>
      <c r="J33" s="27" t="str">
        <f t="shared" si="3"/>
        <v/>
      </c>
    </row>
  </sheetData>
  <conditionalFormatting sqref="C9:C33 E9:E33 G9:G33 I9:I33">
    <cfRule type="cellIs" dxfId="0" priority="1" stopIfTrue="1" operator="greaterThan">
      <formula>$D$3-$I$2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Zylinder</vt:lpstr>
      <vt:lpstr>Kubus</vt:lpstr>
      <vt:lpstr>Kugel</vt:lpstr>
      <vt:lpstr>Kubus!_A</vt:lpstr>
      <vt:lpstr>_L</vt:lpstr>
      <vt:lpstr>_r</vt:lpstr>
      <vt:lpstr>Kubus!Druckbereich</vt:lpstr>
      <vt:lpstr>Kugel!Druckbereich</vt:lpstr>
      <vt:lpstr>Zylinder!Druckbereich</vt:lpstr>
      <vt:lpstr>Reserve</vt:lpstr>
    </vt:vector>
  </TitlesOfParts>
  <Company>esyoil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Farnung</dc:creator>
  <cp:lastModifiedBy>Florian Farnung</cp:lastModifiedBy>
  <cp:lastPrinted>2012-03-30T08:45:31Z</cp:lastPrinted>
  <dcterms:created xsi:type="dcterms:W3CDTF">2011-02-14T14:54:58Z</dcterms:created>
  <dcterms:modified xsi:type="dcterms:W3CDTF">2012-07-19T06:40:41Z</dcterms:modified>
</cp:coreProperties>
</file>